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3800" windowHeight="6210" activeTab="0"/>
  </bookViews>
  <sheets>
    <sheet name="субсидии" sheetId="1" r:id="rId1"/>
    <sheet name="Лист1" sheetId="2" r:id="rId2"/>
  </sheets>
  <definedNames>
    <definedName name="_xlnm.Print_Area" localSheetId="0">'субсидии'!$A$1:$AD$34</definedName>
  </definedNames>
  <calcPr fullCalcOnLoad="1"/>
</workbook>
</file>

<file path=xl/sharedStrings.xml><?xml version="1.0" encoding="utf-8"?>
<sst xmlns="http://schemas.openxmlformats.org/spreadsheetml/2006/main" count="87" uniqueCount="72">
  <si>
    <t>№ п/п</t>
  </si>
  <si>
    <t>Пример расчета</t>
  </si>
  <si>
    <t>Главный распорядитель</t>
  </si>
  <si>
    <t xml:space="preserve">Код полномочия </t>
  </si>
  <si>
    <t>Источник финансирования</t>
  </si>
  <si>
    <t>Бюджетная классификация</t>
  </si>
  <si>
    <t>Ожидаемая сумма расходов в текущем году</t>
  </si>
  <si>
    <t>Фактические расходы за отчетный финансовый год</t>
  </si>
  <si>
    <t>Планируемая сумма к расходов на очередной финансовый  год</t>
  </si>
  <si>
    <t>5=гр.4*1000/гр.3/12 мес</t>
  </si>
  <si>
    <t xml:space="preserve"> </t>
  </si>
  <si>
    <t xml:space="preserve">Наименование выплат </t>
  </si>
  <si>
    <t>Государственная программа</t>
  </si>
  <si>
    <t>Наименование РО</t>
  </si>
  <si>
    <t>Код РО</t>
  </si>
  <si>
    <t xml:space="preserve">Статус   РО                                                                          </t>
  </si>
  <si>
    <t>Мероприятие</t>
  </si>
  <si>
    <t>Индекс на услуги жилищно-коммунального хозяйства</t>
  </si>
  <si>
    <t xml:space="preserve">Первый год планового периода </t>
  </si>
  <si>
    <t>Действующие</t>
  </si>
  <si>
    <t>1003</t>
  </si>
  <si>
    <t>1710184800</t>
  </si>
  <si>
    <t>244</t>
  </si>
  <si>
    <t>313</t>
  </si>
  <si>
    <t>Предоставление субсидии на оплату жилого помещения и коммунальных услуг</t>
  </si>
  <si>
    <t>04/1-028</t>
  </si>
  <si>
    <t>краевые средства</t>
  </si>
  <si>
    <t>Министерство труда и социальной защиты населения Забайкальского края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</si>
  <si>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</si>
  <si>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</si>
  <si>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</si>
  <si>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</si>
  <si>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 xml:space="preserve">      "___" ____________ _____ г. </t>
  </si>
  <si>
    <t>Телефон</t>
  </si>
  <si>
    <t>к Методическим рекомендациям по составлению
 обоснований бюджетных ассигнований
на очередной финансовый год и плановый период</t>
  </si>
  <si>
    <t>_________________________________________</t>
  </si>
  <si>
    <r>
      <t xml:space="preserve">Тип БА                                                     </t>
    </r>
    <r>
      <rPr>
        <u val="single"/>
        <sz val="14"/>
        <rFont val="Times New Roman"/>
        <family val="1"/>
      </rPr>
      <t xml:space="preserve">         </t>
    </r>
  </si>
  <si>
    <t>Социальная поддержка граждан</t>
  </si>
  <si>
    <t>БА 1.6 и 2.1</t>
  </si>
  <si>
    <t>Ежемесячные компенсации расходов  по оплате жилого помещения и коммунальных услуг отдельным категориям граждан</t>
  </si>
  <si>
    <t xml:space="preserve">Второй год планового периода </t>
  </si>
  <si>
    <t>Расходы на доставку, тыс. рублей (244)</t>
  </si>
  <si>
    <t>Всего расходов, тыс. рублей</t>
  </si>
  <si>
    <t>Расходы на доставку  (244)</t>
  </si>
  <si>
    <t>Всего расходов, тыс.
рублей</t>
  </si>
  <si>
    <t>11=гр.8*1000/гр.7/12 мес</t>
  </si>
  <si>
    <t>Численность граждан получающих субсидию  в отчетном году, человек</t>
  </si>
  <si>
    <t>Расходы на предоставление субсидии тыс.рублей</t>
  </si>
  <si>
    <t>Средний размер субсидии в месяц ( за отчетный год, рублей)</t>
  </si>
  <si>
    <t>Численность граждан получающих субсидию  в текущем году (по состоянию на 01.05), человек</t>
  </si>
  <si>
    <t>Ожидаемая Численность граждан получающих субсидию  в текущем  году, человек</t>
  </si>
  <si>
    <t>Расходы на  субсидии на оплату жилого помещения и коммунальных услуг, тыс.рублей (313)</t>
  </si>
  <si>
    <t xml:space="preserve">Средний размер субсидии в месяц, рублей  </t>
  </si>
  <si>
    <t>Обоснование бюджетных ассигнований   на предоставление гражданам субсидий на оплату жилого помещения и коммунальных услуг в Забайкальском крае</t>
  </si>
  <si>
    <t>«Приложение № 54</t>
  </si>
  <si>
    <t>Предоставление субсидии на оплату жилого помещения и коммунальных услуг в Забайкальском крае</t>
  </si>
  <si>
    <t>Прогнозная численность получателей компенсации на очередной год</t>
  </si>
  <si>
    <t>Период с индексацией</t>
  </si>
  <si>
    <t>Расходы на ежемесячную компенсацию, тыс.рублей (313)</t>
  </si>
  <si>
    <t>Доля граждан получающих компенсацию через организациию почтовой связи, %</t>
  </si>
  <si>
    <t>Прогнозная численность получателей компенсации на первый год планового периода, человек</t>
  </si>
  <si>
    <t>15 =( гр.11 * гр.12 *(12мес-гр.14)/1000)+(гр.11*гр.12*гр.14* гр.13 /1000)</t>
  </si>
  <si>
    <t>17=гр15*гр16/100*0,018 + гр15*(100-гр16)/100*0,0117</t>
  </si>
  <si>
    <t>18=гр15+гр17</t>
  </si>
  <si>
    <t>22 =( гр.11 * гр.13*гр.19 *(12мес-гр.21)/1000)+(гр.11*гр.13*гр.19* гр.20*гр.21 /1000)</t>
  </si>
  <si>
    <t>23=гр22*гр16/100*0,018 + гр22*(100-гр16)/100*0,0117</t>
  </si>
  <si>
    <t>24=гр22 +  гр23</t>
  </si>
  <si>
    <t>28 =( гр.11 * гр.13*гр.20*гр.25 *(12мес-гр.27)/1000)+(гр.11*гр.13*гр.20* гр.26*гр.25*гр.27 /1000)</t>
  </si>
  <si>
    <t>29=гр28*гр16/100*0,018 + гр28*(100-гр16)/100*0,0117</t>
  </si>
  <si>
    <t>30=гр26 +  гр27</t>
  </si>
  <si>
    <t xml:space="preserve">Приложение № 17 </t>
  </si>
  <si>
    <t>к приказу Министерства финансов 
Забайкальского края 
от 29 марта 2022 года № 68-пд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</si>
</sst>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"/>
    <numFmt numFmtId="17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i/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10" xfId="0" applyFont="1" applyBorder="1" applyAlignment="1">
      <alignment/>
    </xf>
    <xf numFmtId="49" fontId="4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/>
    </xf>
    <xf numFmtId="49" fontId="50" fillId="0" borderId="11" xfId="0" applyNumberFormat="1" applyFont="1" applyFill="1" applyBorder="1" applyAlignment="1">
      <alignment horizontal="center" vertical="top"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173" fontId="6" fillId="0" borderId="12" xfId="0" applyNumberFormat="1" applyFont="1" applyFill="1" applyBorder="1" applyAlignment="1">
      <alignment horizontal="center"/>
    </xf>
    <xf numFmtId="174" fontId="6" fillId="0" borderId="12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49" fillId="0" borderId="10" xfId="0" applyFont="1" applyBorder="1" applyAlignment="1">
      <alignment horizontal="left"/>
    </xf>
    <xf numFmtId="49" fontId="49" fillId="0" borderId="10" xfId="0" applyNumberFormat="1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view="pageBreakPreview" zoomScale="85" zoomScaleNormal="60" zoomScaleSheetLayoutView="85" workbookViewId="0" topLeftCell="A13">
      <selection activeCell="Q30" sqref="Q30"/>
    </sheetView>
  </sheetViews>
  <sheetFormatPr defaultColWidth="9.00390625" defaultRowHeight="12.75" outlineLevelRow="1"/>
  <cols>
    <col min="1" max="1" width="6.375" style="0" customWidth="1"/>
    <col min="2" max="2" width="29.75390625" style="0" customWidth="1"/>
    <col min="3" max="3" width="13.00390625" style="0" customWidth="1"/>
    <col min="4" max="4" width="14.625" style="0" customWidth="1"/>
    <col min="5" max="5" width="11.00390625" style="0" customWidth="1"/>
    <col min="6" max="6" width="9.875" style="0" customWidth="1"/>
    <col min="7" max="7" width="10.00390625" style="0" customWidth="1"/>
    <col min="8" max="8" width="13.125" style="0" customWidth="1"/>
    <col min="9" max="9" width="8.875" style="0" customWidth="1"/>
    <col min="10" max="10" width="8.625" style="0" customWidth="1"/>
    <col min="11" max="11" width="10.125" style="0" customWidth="1"/>
    <col min="12" max="12" width="11.875" style="0" customWidth="1"/>
    <col min="13" max="14" width="10.625" style="0" customWidth="1"/>
    <col min="15" max="15" width="10.375" style="0" customWidth="1"/>
    <col min="16" max="16" width="12.00390625" style="0" customWidth="1"/>
    <col min="17" max="17" width="8.875" style="0" customWidth="1"/>
    <col min="18" max="18" width="10.25390625" style="0" customWidth="1"/>
    <col min="19" max="19" width="12.75390625" style="0" customWidth="1"/>
    <col min="23" max="23" width="10.75390625" style="0" customWidth="1"/>
    <col min="24" max="24" width="8.875" style="0" customWidth="1"/>
    <col min="25" max="27" width="9.375" style="0" customWidth="1"/>
    <col min="28" max="28" width="8.625" style="0" customWidth="1"/>
    <col min="29" max="29" width="9.375" style="0" customWidth="1"/>
    <col min="30" max="30" width="9.75390625" style="0" customWidth="1"/>
  </cols>
  <sheetData>
    <row r="1" spans="24:35" ht="18.75">
      <c r="X1" s="67" t="s">
        <v>70</v>
      </c>
      <c r="Y1" s="67"/>
      <c r="Z1" s="67"/>
      <c r="AA1" s="67"/>
      <c r="AB1" s="67"/>
      <c r="AC1" s="67"/>
      <c r="AD1" s="67"/>
      <c r="AF1" s="37"/>
      <c r="AG1" s="37"/>
      <c r="AH1" s="37"/>
      <c r="AI1" s="37"/>
    </row>
    <row r="2" spans="24:35" ht="25.5" customHeight="1">
      <c r="X2" s="68" t="s">
        <v>71</v>
      </c>
      <c r="Y2" s="68"/>
      <c r="Z2" s="68"/>
      <c r="AA2" s="68"/>
      <c r="AB2" s="68"/>
      <c r="AC2" s="68"/>
      <c r="AD2" s="68"/>
      <c r="AF2" s="37"/>
      <c r="AG2" s="37"/>
      <c r="AH2" s="37"/>
      <c r="AI2" s="37"/>
    </row>
    <row r="3" spans="24:35" ht="18" customHeight="1">
      <c r="X3" s="68"/>
      <c r="Y3" s="68"/>
      <c r="Z3" s="68"/>
      <c r="AA3" s="68"/>
      <c r="AB3" s="68"/>
      <c r="AC3" s="68"/>
      <c r="AD3" s="68"/>
      <c r="AE3" s="37"/>
      <c r="AF3" s="37"/>
      <c r="AG3" s="37"/>
      <c r="AH3" s="37"/>
      <c r="AI3" s="37"/>
    </row>
    <row r="4" spans="24:35" ht="18" customHeight="1">
      <c r="X4" s="68"/>
      <c r="Y4" s="68"/>
      <c r="Z4" s="68"/>
      <c r="AA4" s="68"/>
      <c r="AB4" s="68"/>
      <c r="AC4" s="68"/>
      <c r="AD4" s="68"/>
      <c r="AE4" s="37"/>
      <c r="AF4" s="37"/>
      <c r="AG4" s="37"/>
      <c r="AH4" s="37"/>
      <c r="AI4" s="37"/>
    </row>
    <row r="5" spans="22:35" ht="21" customHeight="1">
      <c r="V5" s="5"/>
      <c r="W5" s="5"/>
      <c r="X5" s="67" t="s">
        <v>54</v>
      </c>
      <c r="Y5" s="67"/>
      <c r="Z5" s="67"/>
      <c r="AA5" s="67"/>
      <c r="AB5" s="67"/>
      <c r="AC5" s="67"/>
      <c r="AD5" s="67"/>
      <c r="AE5" s="37"/>
      <c r="AF5" s="37"/>
      <c r="AG5" s="37"/>
      <c r="AH5" s="37"/>
      <c r="AI5" s="37"/>
    </row>
    <row r="6" spans="22:35" ht="71.25" customHeight="1">
      <c r="V6" s="5"/>
      <c r="W6" s="5"/>
      <c r="X6" s="69" t="s">
        <v>34</v>
      </c>
      <c r="Y6" s="69"/>
      <c r="Z6" s="69"/>
      <c r="AA6" s="69"/>
      <c r="AB6" s="69"/>
      <c r="AC6" s="69"/>
      <c r="AD6" s="69"/>
      <c r="AE6" s="62"/>
      <c r="AF6" s="62"/>
      <c r="AG6" s="62"/>
      <c r="AH6" s="62"/>
      <c r="AI6" s="62"/>
    </row>
    <row r="7" spans="22:35" ht="15.75" customHeight="1">
      <c r="V7" s="5"/>
      <c r="W7" s="5"/>
      <c r="X7" s="5"/>
      <c r="Y7" s="5"/>
      <c r="Z7" s="5"/>
      <c r="AA7" s="5"/>
      <c r="AB7" s="5"/>
      <c r="AC7" s="5"/>
      <c r="AD7" s="5"/>
      <c r="AE7" s="5"/>
      <c r="AF7" s="8"/>
      <c r="AG7" s="8"/>
      <c r="AH7" s="8"/>
      <c r="AI7" s="8"/>
    </row>
    <row r="8" spans="1:35" s="1" customFormat="1" ht="60.75" customHeight="1">
      <c r="A8" s="70" t="s">
        <v>53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63"/>
      <c r="AF8" s="63"/>
      <c r="AG8" s="63"/>
      <c r="AH8" s="63"/>
      <c r="AI8" s="63"/>
    </row>
    <row r="9" ht="12.75">
      <c r="R9" t="s">
        <v>10</v>
      </c>
    </row>
    <row r="10" spans="2:35" ht="18.75">
      <c r="B10" s="35" t="s">
        <v>12</v>
      </c>
      <c r="C10" s="50" t="s">
        <v>37</v>
      </c>
      <c r="D10" s="50"/>
      <c r="E10" s="50"/>
      <c r="F10" s="50"/>
      <c r="G10" s="50"/>
      <c r="H10" s="50"/>
      <c r="I10" s="36"/>
      <c r="J10" s="36"/>
      <c r="K10" s="3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64"/>
      <c r="AF10" s="64"/>
      <c r="AG10" s="64"/>
      <c r="AH10" s="64"/>
      <c r="AI10" s="64"/>
    </row>
    <row r="11" spans="2:35" ht="18.75">
      <c r="B11" s="37" t="s">
        <v>2</v>
      </c>
      <c r="C11" s="38" t="s">
        <v>27</v>
      </c>
      <c r="D11" s="39"/>
      <c r="E11" s="39"/>
      <c r="F11" s="39"/>
      <c r="G11" s="40"/>
      <c r="H11" s="40"/>
      <c r="I11" s="41"/>
      <c r="J11" s="41"/>
      <c r="K11" s="4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3"/>
      <c r="W11" s="3"/>
      <c r="X11" s="3"/>
      <c r="Y11" s="3"/>
      <c r="Z11" s="3"/>
      <c r="AA11" s="3"/>
      <c r="AB11" s="3"/>
      <c r="AC11" s="3"/>
      <c r="AD11" s="3"/>
      <c r="AE11" s="64"/>
      <c r="AF11" s="64"/>
      <c r="AG11" s="64"/>
      <c r="AH11" s="64"/>
      <c r="AI11" s="64"/>
    </row>
    <row r="12" spans="2:35" ht="18.75">
      <c r="B12" s="42" t="s">
        <v>3</v>
      </c>
      <c r="C12" s="74">
        <v>1061</v>
      </c>
      <c r="D12" s="74"/>
      <c r="E12" s="74"/>
      <c r="F12" s="74"/>
      <c r="G12" s="74"/>
      <c r="H12" s="74"/>
      <c r="I12" s="41"/>
      <c r="J12" s="41"/>
      <c r="K12" s="4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3"/>
      <c r="W12" s="3"/>
      <c r="X12" s="3"/>
      <c r="Y12" s="3"/>
      <c r="Z12" s="3"/>
      <c r="AA12" s="3"/>
      <c r="AB12" s="3"/>
      <c r="AC12" s="3"/>
      <c r="AD12" s="3"/>
      <c r="AE12" s="64"/>
      <c r="AF12" s="64"/>
      <c r="AG12" s="64"/>
      <c r="AH12" s="64"/>
      <c r="AI12" s="64"/>
    </row>
    <row r="13" spans="2:35" ht="17.25" customHeight="1">
      <c r="B13" s="43" t="s">
        <v>13</v>
      </c>
      <c r="C13" s="51" t="s">
        <v>39</v>
      </c>
      <c r="D13" s="44"/>
      <c r="E13" s="44"/>
      <c r="F13" s="44"/>
      <c r="G13" s="44"/>
      <c r="H13" s="44"/>
      <c r="I13" s="44"/>
      <c r="J13" s="44"/>
      <c r="K13" s="44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3"/>
      <c r="W13" s="3"/>
      <c r="X13" s="3"/>
      <c r="Y13" s="3"/>
      <c r="Z13" s="3"/>
      <c r="AA13" s="3"/>
      <c r="AB13" s="3"/>
      <c r="AC13" s="3"/>
      <c r="AD13" s="3"/>
      <c r="AE13" s="64"/>
      <c r="AF13" s="64"/>
      <c r="AG13" s="64"/>
      <c r="AH13" s="64"/>
      <c r="AI13" s="64"/>
    </row>
    <row r="14" spans="2:35" ht="18.75">
      <c r="B14" s="42" t="s">
        <v>14</v>
      </c>
      <c r="C14" s="75" t="s">
        <v>25</v>
      </c>
      <c r="D14" s="75"/>
      <c r="E14" s="75"/>
      <c r="F14" s="75"/>
      <c r="G14" s="75"/>
      <c r="H14" s="75"/>
      <c r="I14" s="41"/>
      <c r="J14" s="41"/>
      <c r="K14" s="4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"/>
      <c r="W14" s="3"/>
      <c r="X14" s="3"/>
      <c r="Y14" s="3"/>
      <c r="Z14" s="3"/>
      <c r="AA14" s="3"/>
      <c r="AB14" s="3"/>
      <c r="AC14" s="3"/>
      <c r="AD14" s="3"/>
      <c r="AE14" s="64"/>
      <c r="AF14" s="64"/>
      <c r="AG14" s="64"/>
      <c r="AH14" s="64"/>
      <c r="AI14" s="64"/>
    </row>
    <row r="15" spans="2:35" ht="18.75">
      <c r="B15" s="42" t="s">
        <v>15</v>
      </c>
      <c r="C15" s="45" t="s">
        <v>19</v>
      </c>
      <c r="D15" s="45"/>
      <c r="E15" s="45"/>
      <c r="F15" s="45"/>
      <c r="G15" s="45"/>
      <c r="H15" s="45"/>
      <c r="I15" s="41"/>
      <c r="J15" s="41"/>
      <c r="K15" s="41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  <c r="X15" s="3"/>
      <c r="Y15" s="3"/>
      <c r="Z15" s="3"/>
      <c r="AA15" s="3"/>
      <c r="AB15" s="3"/>
      <c r="AC15" s="3"/>
      <c r="AD15" s="3"/>
      <c r="AE15" s="64"/>
      <c r="AF15" s="64"/>
      <c r="AG15" s="64"/>
      <c r="AH15" s="64"/>
      <c r="AI15" s="64"/>
    </row>
    <row r="16" spans="2:35" ht="18.75">
      <c r="B16" s="42" t="s">
        <v>4</v>
      </c>
      <c r="C16" s="74" t="s">
        <v>26</v>
      </c>
      <c r="D16" s="74"/>
      <c r="E16" s="74"/>
      <c r="F16" s="46"/>
      <c r="G16" s="46"/>
      <c r="H16" s="46"/>
      <c r="I16" s="41"/>
      <c r="J16" s="41"/>
      <c r="K16" s="4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"/>
      <c r="W16" s="3"/>
      <c r="X16" s="3"/>
      <c r="Y16" s="3"/>
      <c r="Z16" s="3"/>
      <c r="AA16" s="3"/>
      <c r="AB16" s="3"/>
      <c r="AC16" s="3"/>
      <c r="AD16" s="3"/>
      <c r="AE16" s="64"/>
      <c r="AF16" s="64"/>
      <c r="AG16" s="64"/>
      <c r="AH16" s="64"/>
      <c r="AI16" s="64"/>
    </row>
    <row r="17" spans="2:35" ht="18.75">
      <c r="B17" s="37" t="s">
        <v>36</v>
      </c>
      <c r="C17" s="76" t="s">
        <v>38</v>
      </c>
      <c r="D17" s="76"/>
      <c r="E17" s="76"/>
      <c r="F17" s="47"/>
      <c r="G17" s="47"/>
      <c r="H17" s="47"/>
      <c r="I17" s="44"/>
      <c r="J17" s="44"/>
      <c r="K17" s="44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"/>
      <c r="W17" s="3"/>
      <c r="X17" s="3"/>
      <c r="Y17" s="3"/>
      <c r="Z17" s="3"/>
      <c r="AA17" s="3"/>
      <c r="AB17" s="3"/>
      <c r="AC17" s="3"/>
      <c r="AD17" s="3"/>
      <c r="AE17" s="64"/>
      <c r="AF17" s="64"/>
      <c r="AG17" s="64"/>
      <c r="AH17" s="64"/>
      <c r="AI17" s="64"/>
    </row>
    <row r="18" spans="2:35" ht="18.75">
      <c r="B18" s="35" t="s">
        <v>5</v>
      </c>
      <c r="C18" s="48" t="s">
        <v>20</v>
      </c>
      <c r="D18" s="48" t="s">
        <v>21</v>
      </c>
      <c r="E18" s="48" t="s">
        <v>22</v>
      </c>
      <c r="F18" s="41"/>
      <c r="G18" s="41"/>
      <c r="H18" s="41"/>
      <c r="I18" s="41"/>
      <c r="J18" s="41"/>
      <c r="K18" s="4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"/>
      <c r="W18" s="3"/>
      <c r="X18" s="3"/>
      <c r="Y18" s="3"/>
      <c r="Z18" s="3"/>
      <c r="AA18" s="3"/>
      <c r="AB18" s="3"/>
      <c r="AC18" s="3"/>
      <c r="AD18" s="3"/>
      <c r="AE18" s="64"/>
      <c r="AF18" s="64"/>
      <c r="AG18" s="64"/>
      <c r="AH18" s="64"/>
      <c r="AI18" s="64"/>
    </row>
    <row r="19" spans="2:35" ht="18.75">
      <c r="B19" s="35"/>
      <c r="C19" s="49" t="s">
        <v>20</v>
      </c>
      <c r="D19" s="49" t="s">
        <v>21</v>
      </c>
      <c r="E19" s="49" t="s">
        <v>23</v>
      </c>
      <c r="F19" s="36"/>
      <c r="G19" s="36"/>
      <c r="H19" s="36"/>
      <c r="I19" s="41"/>
      <c r="J19" s="41"/>
      <c r="K19" s="4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"/>
      <c r="W19" s="3"/>
      <c r="X19" s="3"/>
      <c r="Y19" s="3"/>
      <c r="Z19" s="3"/>
      <c r="AA19" s="3"/>
      <c r="AB19" s="3"/>
      <c r="AC19" s="3"/>
      <c r="AD19" s="3"/>
      <c r="AE19" s="64"/>
      <c r="AF19" s="64"/>
      <c r="AG19" s="64"/>
      <c r="AH19" s="64"/>
      <c r="AI19" s="64"/>
    </row>
    <row r="20" spans="2:35" ht="18.75">
      <c r="B20" s="35" t="s">
        <v>16</v>
      </c>
      <c r="C20" s="44" t="s">
        <v>24</v>
      </c>
      <c r="D20" s="44"/>
      <c r="E20" s="44"/>
      <c r="F20" s="44"/>
      <c r="G20" s="44"/>
      <c r="H20" s="44"/>
      <c r="I20" s="44"/>
      <c r="J20" s="44"/>
      <c r="K20" s="44"/>
      <c r="L20" s="11"/>
      <c r="M20" s="11"/>
      <c r="N20" s="11"/>
      <c r="O20" s="12"/>
      <c r="P20" s="12"/>
      <c r="Q20" s="12"/>
      <c r="R20" s="12"/>
      <c r="S20" s="12"/>
      <c r="T20" s="12"/>
      <c r="U20" s="12"/>
      <c r="V20" s="3"/>
      <c r="W20" s="3"/>
      <c r="X20" s="3"/>
      <c r="Y20" s="3"/>
      <c r="Z20" s="3"/>
      <c r="AA20" s="3"/>
      <c r="AB20" s="3"/>
      <c r="AC20" s="3"/>
      <c r="AD20" s="3"/>
      <c r="AE20" s="64"/>
      <c r="AF20" s="64"/>
      <c r="AG20" s="64"/>
      <c r="AH20" s="64"/>
      <c r="AI20" s="64"/>
    </row>
    <row r="21" ht="15">
      <c r="B21" s="4"/>
    </row>
    <row r="22" spans="1:30" ht="25.5" customHeight="1">
      <c r="A22" s="73" t="s">
        <v>0</v>
      </c>
      <c r="B22" s="72" t="s">
        <v>11</v>
      </c>
      <c r="C22" s="72" t="s">
        <v>46</v>
      </c>
      <c r="D22" s="72" t="s">
        <v>7</v>
      </c>
      <c r="E22" s="72"/>
      <c r="F22" s="72" t="s">
        <v>49</v>
      </c>
      <c r="G22" s="72" t="s">
        <v>50</v>
      </c>
      <c r="H22" s="72" t="s">
        <v>6</v>
      </c>
      <c r="I22" s="72"/>
      <c r="J22" s="72"/>
      <c r="K22" s="72"/>
      <c r="L22" s="72" t="s">
        <v>56</v>
      </c>
      <c r="M22" s="72" t="s">
        <v>8</v>
      </c>
      <c r="N22" s="72"/>
      <c r="O22" s="72"/>
      <c r="P22" s="72"/>
      <c r="Q22" s="72"/>
      <c r="R22" s="72"/>
      <c r="S22" s="72" t="s">
        <v>18</v>
      </c>
      <c r="T22" s="72"/>
      <c r="U22" s="72"/>
      <c r="V22" s="72"/>
      <c r="W22" s="72"/>
      <c r="X22" s="72"/>
      <c r="Y22" s="72" t="s">
        <v>40</v>
      </c>
      <c r="Z22" s="72"/>
      <c r="AA22" s="72"/>
      <c r="AB22" s="72"/>
      <c r="AC22" s="72"/>
      <c r="AD22" s="72"/>
    </row>
    <row r="23" spans="1:30" ht="117" customHeight="1">
      <c r="A23" s="73"/>
      <c r="B23" s="72"/>
      <c r="C23" s="77"/>
      <c r="D23" s="19" t="s">
        <v>47</v>
      </c>
      <c r="E23" s="19" t="s">
        <v>48</v>
      </c>
      <c r="F23" s="72"/>
      <c r="G23" s="72"/>
      <c r="H23" s="19" t="s">
        <v>51</v>
      </c>
      <c r="I23" s="19" t="s">
        <v>41</v>
      </c>
      <c r="J23" s="19" t="s">
        <v>42</v>
      </c>
      <c r="K23" s="19" t="s">
        <v>52</v>
      </c>
      <c r="L23" s="72"/>
      <c r="M23" s="19" t="s">
        <v>17</v>
      </c>
      <c r="N23" s="19" t="s">
        <v>57</v>
      </c>
      <c r="O23" s="19" t="s">
        <v>58</v>
      </c>
      <c r="P23" s="19" t="s">
        <v>59</v>
      </c>
      <c r="Q23" s="19" t="s">
        <v>43</v>
      </c>
      <c r="R23" s="19" t="s">
        <v>44</v>
      </c>
      <c r="S23" s="19" t="s">
        <v>60</v>
      </c>
      <c r="T23" s="19" t="s">
        <v>17</v>
      </c>
      <c r="U23" s="19" t="s">
        <v>57</v>
      </c>
      <c r="V23" s="19" t="s">
        <v>58</v>
      </c>
      <c r="W23" s="19" t="s">
        <v>43</v>
      </c>
      <c r="X23" s="19" t="s">
        <v>44</v>
      </c>
      <c r="Y23" s="19" t="s">
        <v>60</v>
      </c>
      <c r="Z23" s="19" t="s">
        <v>17</v>
      </c>
      <c r="AA23" s="19" t="s">
        <v>57</v>
      </c>
      <c r="AB23" s="19" t="s">
        <v>58</v>
      </c>
      <c r="AC23" s="19" t="s">
        <v>43</v>
      </c>
      <c r="AD23" s="19" t="s">
        <v>44</v>
      </c>
    </row>
    <row r="24" spans="1:30" s="2" customFormat="1" ht="173.25" customHeight="1">
      <c r="A24" s="20">
        <v>1</v>
      </c>
      <c r="B24" s="20">
        <v>2</v>
      </c>
      <c r="C24" s="20">
        <v>3</v>
      </c>
      <c r="D24" s="20">
        <v>4</v>
      </c>
      <c r="E24" s="20" t="s">
        <v>9</v>
      </c>
      <c r="F24" s="20">
        <v>6</v>
      </c>
      <c r="G24" s="20">
        <v>7</v>
      </c>
      <c r="H24" s="20">
        <v>8</v>
      </c>
      <c r="I24" s="20">
        <v>9</v>
      </c>
      <c r="J24" s="20">
        <v>10</v>
      </c>
      <c r="K24" s="20" t="s">
        <v>45</v>
      </c>
      <c r="L24" s="20">
        <v>12</v>
      </c>
      <c r="M24" s="20">
        <v>13</v>
      </c>
      <c r="N24" s="20">
        <v>14</v>
      </c>
      <c r="O24" s="20" t="s">
        <v>61</v>
      </c>
      <c r="P24" s="20">
        <v>16</v>
      </c>
      <c r="Q24" s="20" t="s">
        <v>62</v>
      </c>
      <c r="R24" s="20" t="s">
        <v>63</v>
      </c>
      <c r="S24" s="20">
        <v>19</v>
      </c>
      <c r="T24" s="20">
        <v>20</v>
      </c>
      <c r="U24" s="20">
        <v>21</v>
      </c>
      <c r="V24" s="20" t="s">
        <v>64</v>
      </c>
      <c r="W24" s="20" t="s">
        <v>65</v>
      </c>
      <c r="X24" s="21" t="s">
        <v>66</v>
      </c>
      <c r="Y24" s="20">
        <v>25</v>
      </c>
      <c r="Z24" s="20">
        <v>26</v>
      </c>
      <c r="AA24" s="20">
        <v>27</v>
      </c>
      <c r="AB24" s="20" t="s">
        <v>67</v>
      </c>
      <c r="AC24" s="20" t="s">
        <v>68</v>
      </c>
      <c r="AD24" s="21" t="s">
        <v>69</v>
      </c>
    </row>
    <row r="25" spans="1:30" s="60" customFormat="1" ht="12.75" outlineLevel="1">
      <c r="A25" s="52"/>
      <c r="B25" s="53" t="s">
        <v>1</v>
      </c>
      <c r="C25" s="54">
        <v>5</v>
      </c>
      <c r="D25" s="55">
        <v>54</v>
      </c>
      <c r="E25" s="55">
        <f>D25*1000/C25/12</f>
        <v>900</v>
      </c>
      <c r="F25" s="56">
        <v>7</v>
      </c>
      <c r="G25" s="56">
        <v>8</v>
      </c>
      <c r="H25" s="55">
        <v>92</v>
      </c>
      <c r="I25" s="55">
        <v>2</v>
      </c>
      <c r="J25" s="55">
        <f>H25+I25</f>
        <v>94</v>
      </c>
      <c r="K25" s="55">
        <f>H25*1000/G25/12</f>
        <v>958.3333333333334</v>
      </c>
      <c r="L25" s="56">
        <v>9</v>
      </c>
      <c r="M25" s="57">
        <v>1.04</v>
      </c>
      <c r="N25" s="57">
        <v>9</v>
      </c>
      <c r="O25" s="55">
        <f>(K25*L25*(12-N25)/1000)+(K25*L25*N25*M25/1000)</f>
        <v>106.605</v>
      </c>
      <c r="P25" s="56">
        <v>20</v>
      </c>
      <c r="Q25" s="58">
        <f>O25*P25/100*0.018+O25*(100-P25)/100*0.0117</f>
        <v>1.3816007999999997</v>
      </c>
      <c r="R25" s="55">
        <f>O25+Q25</f>
        <v>107.9866008</v>
      </c>
      <c r="S25" s="56">
        <v>12</v>
      </c>
      <c r="T25" s="57">
        <v>1.04</v>
      </c>
      <c r="U25" s="57">
        <v>6</v>
      </c>
      <c r="V25" s="57">
        <f>(K25*M25*S25*(12-U25)/1000)+(K25*M25*S25*T25*U25/1000)</f>
        <v>146.3904</v>
      </c>
      <c r="W25" s="58">
        <f>V25*P25/100*0.018+V25*(100-P25)/100*0.0117</f>
        <v>1.897219584</v>
      </c>
      <c r="X25" s="55">
        <f>R25/L25*T25*S25</f>
        <v>149.74141977600001</v>
      </c>
      <c r="Y25" s="56">
        <v>14</v>
      </c>
      <c r="Z25" s="57">
        <v>1.04</v>
      </c>
      <c r="AA25" s="57">
        <v>9</v>
      </c>
      <c r="AB25" s="55">
        <f>(K25*M25*T25*Y25*(12-AA25)/1000)+(K25*M25*T25*Z25*Y25*AA25/1000)</f>
        <v>179.36172800000006</v>
      </c>
      <c r="AC25" s="58">
        <f>AB25*P25/100*0.018+AB25*(100-P25)/100*0.0117</f>
        <v>2.324527994880001</v>
      </c>
      <c r="AD25" s="59">
        <f>AB25+AC25</f>
        <v>181.68625599488007</v>
      </c>
    </row>
    <row r="26" spans="1:30" ht="49.5" customHeight="1">
      <c r="A26" s="16"/>
      <c r="B26" s="61" t="s">
        <v>55</v>
      </c>
      <c r="C26" s="16"/>
      <c r="D26" s="17"/>
      <c r="E26" s="17"/>
      <c r="F26" s="18"/>
      <c r="G26" s="18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</row>
    <row r="27" spans="2:12" ht="15.75">
      <c r="B27" s="10"/>
      <c r="C27" s="22" t="s">
        <v>28</v>
      </c>
      <c r="D27" s="13"/>
      <c r="E27" s="13"/>
      <c r="F27" s="13"/>
      <c r="G27" s="23"/>
      <c r="H27" s="9"/>
      <c r="I27" s="22" t="s">
        <v>29</v>
      </c>
      <c r="J27" s="24"/>
      <c r="K27" s="24"/>
      <c r="L27" s="15"/>
    </row>
    <row r="28" spans="2:12" s="7" customFormat="1" ht="23.25" customHeight="1">
      <c r="B28" s="30"/>
      <c r="C28" s="30"/>
      <c r="D28" s="31" t="s">
        <v>30</v>
      </c>
      <c r="E28" s="65" t="s">
        <v>31</v>
      </c>
      <c r="F28" s="65"/>
      <c r="G28" s="32"/>
      <c r="H28" s="33"/>
      <c r="I28" s="30"/>
      <c r="J28" s="31" t="s">
        <v>30</v>
      </c>
      <c r="K28" s="65" t="s">
        <v>31</v>
      </c>
      <c r="L28" s="66"/>
    </row>
    <row r="29" spans="2:12" ht="15.75">
      <c r="B29" s="10"/>
      <c r="C29" s="10"/>
      <c r="D29" s="5"/>
      <c r="E29" s="5"/>
      <c r="F29" s="5"/>
      <c r="G29" s="5"/>
      <c r="H29" s="5"/>
      <c r="I29" s="10"/>
      <c r="J29" s="5"/>
      <c r="K29" s="5"/>
      <c r="L29" s="10"/>
    </row>
    <row r="30" spans="2:12" ht="15.75">
      <c r="B30" s="25"/>
      <c r="C30" s="26" t="s">
        <v>32</v>
      </c>
      <c r="D30" s="27"/>
      <c r="E30" s="27"/>
      <c r="F30" s="27"/>
      <c r="G30" s="27"/>
      <c r="H30" s="27"/>
      <c r="I30" s="25" t="s">
        <v>33</v>
      </c>
      <c r="J30" s="28"/>
      <c r="K30" s="27"/>
      <c r="L30" s="29"/>
    </row>
    <row r="31" spans="2:12" ht="15.75">
      <c r="B31" s="25"/>
      <c r="C31" s="26"/>
      <c r="D31" s="27"/>
      <c r="E31" s="27"/>
      <c r="F31" s="27"/>
      <c r="G31" s="27"/>
      <c r="H31" s="27"/>
      <c r="I31" s="25"/>
      <c r="J31" s="34"/>
      <c r="K31" s="27"/>
      <c r="L31" s="29"/>
    </row>
    <row r="32" spans="2:12" ht="15.75">
      <c r="B32" s="25"/>
      <c r="C32" s="26"/>
      <c r="D32" s="27"/>
      <c r="E32" s="27"/>
      <c r="F32" s="27"/>
      <c r="G32" s="27"/>
      <c r="H32" s="27"/>
      <c r="I32" s="25"/>
      <c r="J32" s="34"/>
      <c r="K32" s="27"/>
      <c r="L32" s="29"/>
    </row>
    <row r="33" spans="1:35" ht="12.75">
      <c r="A33" s="71" t="s">
        <v>35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5" spans="1: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AC35" s="6"/>
      <c r="AD35" s="6"/>
      <c r="AE35" s="6"/>
      <c r="AF35" s="6"/>
      <c r="AG35" s="6"/>
      <c r="AH35" s="6"/>
      <c r="AI35" s="6"/>
    </row>
  </sheetData>
  <sheetProtection/>
  <mergeCells count="23">
    <mergeCell ref="C17:E17"/>
    <mergeCell ref="F22:F23"/>
    <mergeCell ref="C22:C23"/>
    <mergeCell ref="A33:AI33"/>
    <mergeCell ref="L22:L23"/>
    <mergeCell ref="M22:R22"/>
    <mergeCell ref="S22:X22"/>
    <mergeCell ref="Y22:AD22"/>
    <mergeCell ref="G22:G23"/>
    <mergeCell ref="H22:K22"/>
    <mergeCell ref="E28:F28"/>
    <mergeCell ref="A22:A23"/>
    <mergeCell ref="B22:B23"/>
    <mergeCell ref="K28:L28"/>
    <mergeCell ref="X1:AD1"/>
    <mergeCell ref="X2:AD4"/>
    <mergeCell ref="X5:AD5"/>
    <mergeCell ref="X6:AD6"/>
    <mergeCell ref="A8:AD8"/>
    <mergeCell ref="C12:H12"/>
    <mergeCell ref="C14:H14"/>
    <mergeCell ref="C16:E16"/>
    <mergeCell ref="D22:E22"/>
  </mergeCells>
  <conditionalFormatting sqref="C18:E19">
    <cfRule type="expression" priority="1" dxfId="3" stopIfTrue="1">
      <formula>HasError()</formula>
    </cfRule>
    <cfRule type="expression" priority="2" dxfId="4" stopIfTrue="1">
      <formula>LockedByCondition()</formula>
    </cfRule>
    <cfRule type="expression" priority="3" dxfId="5" stopIfTrue="1">
      <formula>Locked()</formula>
    </cfRule>
  </conditionalFormatting>
  <printOptions/>
  <pageMargins left="0.3937007874015748" right="0.3937007874015748" top="1.1811023622047245" bottom="0.3937007874015748" header="0.984251968503937" footer="0"/>
  <pageSetup firstPageNumber="27" useFirstPageNumber="1" fitToHeight="0" fitToWidth="1" horizontalDpi="600" verticalDpi="600" orientation="landscape" paperSize="9" scale="43" r:id="rId1"/>
  <headerFooter alignWithMargins="0">
    <oddHeader>&amp;C&amp;"Times New Roman,обычный"&amp;24&amp;P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МЛопатина</cp:lastModifiedBy>
  <cp:lastPrinted>2022-03-28T09:32:37Z</cp:lastPrinted>
  <dcterms:created xsi:type="dcterms:W3CDTF">2008-07-16T04:52:56Z</dcterms:created>
  <dcterms:modified xsi:type="dcterms:W3CDTF">2022-03-29T05:51:39Z</dcterms:modified>
  <cp:category/>
  <cp:version/>
  <cp:contentType/>
  <cp:contentStatus/>
</cp:coreProperties>
</file>